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3245" activeTab="0"/>
  </bookViews>
  <sheets>
    <sheet name="stats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david yardas</author>
  </authors>
  <commentList>
    <comment ref="E5" authorId="0">
      <text>
        <r>
          <rPr>
            <b/>
            <sz val="11"/>
            <rFont val="Tahoma"/>
            <family val="0"/>
          </rPr>
          <t xml:space="preserve">See PG&amp;E Hydro-divestiture Draft EIR November 2000, pages C.2-22 and 23
</t>
        </r>
      </text>
    </comment>
    <comment ref="C5" authorId="0">
      <text>
        <r>
          <rPr>
            <sz val="11"/>
            <rFont val="Tahoma"/>
            <family val="0"/>
          </rPr>
          <t>NID, Yuba-Bear River Power Project brochure, September 2001; PGE Hydrodivestiture Draft EIR November 2000, page 2-97; SSWD [?]</t>
        </r>
      </text>
    </comment>
    <comment ref="D5" authorId="0">
      <text>
        <r>
          <rPr>
            <b/>
            <sz val="11"/>
            <rFont val="Tahoma"/>
            <family val="0"/>
          </rPr>
          <t>PG&amp;E Hydro-divestiture Draft EIR, pages C.2-22 and 23</t>
        </r>
      </text>
    </comment>
    <comment ref="F5" authorId="0">
      <text>
        <r>
          <rPr>
            <sz val="11"/>
            <rFont val="Tahoma"/>
            <family val="2"/>
          </rPr>
          <t>Energy Info Admin, US Elec Utility Net Generation and Fuel Consumption, Table 56A, 1999 (http://www.eia.doe.gov/cneaf/electricity/page/eia906_920.html)</t>
        </r>
        <r>
          <rPr>
            <sz val="11"/>
            <rFont val="Tahoma"/>
            <family val="0"/>
          </rPr>
          <t xml:space="preserve">
</t>
        </r>
      </text>
    </comment>
    <comment ref="C37" authorId="0">
      <text>
        <r>
          <rPr>
            <b/>
            <sz val="11"/>
            <rFont val="Tahoma"/>
            <family val="0"/>
          </rPr>
          <t xml:space="preserve">Total Dependable Capacity = 190.7 MW per PCWA project summary (undated); Installed Capacity = 217 MW (same source) or 244 MW (Aug '03 Relicensing Plan).  </t>
        </r>
      </text>
    </comment>
  </commentList>
</comments>
</file>

<file path=xl/sharedStrings.xml><?xml version="1.0" encoding="utf-8"?>
<sst xmlns="http://schemas.openxmlformats.org/spreadsheetml/2006/main" count="87" uniqueCount="61">
  <si>
    <t>MW</t>
  </si>
  <si>
    <t>Halsey</t>
  </si>
  <si>
    <t>Wise 1</t>
  </si>
  <si>
    <t>Wise 2</t>
  </si>
  <si>
    <t>Newcastle</t>
  </si>
  <si>
    <t>Spaulding 1</t>
  </si>
  <si>
    <t>Spaulding 2</t>
  </si>
  <si>
    <t>Deer Creek</t>
  </si>
  <si>
    <t xml:space="preserve">Rollins           </t>
  </si>
  <si>
    <t xml:space="preserve">Bowman        </t>
  </si>
  <si>
    <t xml:space="preserve">Combie South  </t>
  </si>
  <si>
    <t xml:space="preserve">Scotts Flat    </t>
  </si>
  <si>
    <t>Combie North</t>
  </si>
  <si>
    <t>Drum 1</t>
  </si>
  <si>
    <t>Drum 2</t>
  </si>
  <si>
    <t>Alta</t>
  </si>
  <si>
    <t>NID</t>
  </si>
  <si>
    <t>PG&amp;E</t>
  </si>
  <si>
    <t>Regional Hydropower Facilities</t>
  </si>
  <si>
    <t>SSWD</t>
  </si>
  <si>
    <t>New Camp Far West</t>
  </si>
  <si>
    <t>kWh/AF</t>
  </si>
  <si>
    <t>Location</t>
  </si>
  <si>
    <t>upper Bear</t>
  </si>
  <si>
    <t>middle Bear</t>
  </si>
  <si>
    <t>Towle Canal/Canyon Creek</t>
  </si>
  <si>
    <t>Bear canal</t>
  </si>
  <si>
    <t>South canal</t>
  </si>
  <si>
    <t>CFS</t>
  </si>
  <si>
    <t>NCFW Reservoir</t>
  </si>
  <si>
    <t xml:space="preserve">Dutch Flat 2    </t>
  </si>
  <si>
    <t>Dutch Flat 1</t>
  </si>
  <si>
    <t>wholesaled to SMUD</t>
  </si>
  <si>
    <t>to Drum Canal</t>
  </si>
  <si>
    <t>to South Yuba Canal</t>
  </si>
  <si>
    <t>Yuba-Bear</t>
  </si>
  <si>
    <t>other</t>
  </si>
  <si>
    <t>Drum-Spaulding</t>
  </si>
  <si>
    <t>Spaulding 3</t>
  </si>
  <si>
    <t>MWh</t>
  </si>
  <si>
    <t xml:space="preserve">Chicago Park  </t>
  </si>
  <si>
    <t>average 425 GWh/year; range 46 ('77) to 511 ('95) (NID brochure)</t>
  </si>
  <si>
    <t>average 786 GWh/year (PG&amp;E Hydrodivestiture DEIR)</t>
  </si>
  <si>
    <t>value ($/yr) @</t>
  </si>
  <si>
    <t>per kWh</t>
  </si>
  <si>
    <t>Gross generation</t>
  </si>
  <si>
    <t>notes</t>
  </si>
  <si>
    <t>Fench Meadows, Hell Hole, Middle Fork, Oxbow, Ralston</t>
  </si>
  <si>
    <t>Lower Yuba (PG&amp;E)</t>
  </si>
  <si>
    <t>Lower Yuba (YCWA)</t>
  </si>
  <si>
    <t>North Yuba (YCWA/PG&amp;E)</t>
  </si>
  <si>
    <t>MF American (PCWA)</t>
  </si>
  <si>
    <t xml:space="preserve">OTHER </t>
  </si>
  <si>
    <t>Note: gross generation value is based on 1999 (wet year) conditions and does not factor in annual OM&amp;R or other costs (estimated at more than 3 cents per kWh where older facilities are involved)</t>
  </si>
  <si>
    <t xml:space="preserve">into Spaulding Reservoir </t>
  </si>
  <si>
    <t>Bowman-Spaulding conduit</t>
  </si>
  <si>
    <t xml:space="preserve">  Bear River and Related </t>
  </si>
  <si>
    <t>Narrows 1</t>
  </si>
  <si>
    <t>Narrows 2</t>
  </si>
  <si>
    <t>New Colgate</t>
  </si>
  <si>
    <t xml:space="preserve">Middle Fork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</si>
</sst>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</numFmts>
  <fonts count="13">
    <font>
      <sz val="10"/>
      <name val="Arial"/>
      <family val="0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ahoma"/>
      <family val="0"/>
    </font>
    <font>
      <b/>
      <sz val="11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168" fontId="7" fillId="0" borderId="0" xfId="15" applyNumberFormat="1" applyFont="1" applyAlignment="1">
      <alignment/>
    </xf>
    <xf numFmtId="169" fontId="7" fillId="0" borderId="0" xfId="15" applyNumberFormat="1" applyFont="1" applyAlignment="1">
      <alignment/>
    </xf>
    <xf numFmtId="168" fontId="7" fillId="0" borderId="1" xfId="15" applyNumberFormat="1" applyFont="1" applyBorder="1" applyAlignment="1">
      <alignment/>
    </xf>
    <xf numFmtId="168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69" fontId="7" fillId="0" borderId="1" xfId="15" applyNumberFormat="1" applyFont="1" applyBorder="1" applyAlignment="1">
      <alignment/>
    </xf>
    <xf numFmtId="44" fontId="8" fillId="0" borderId="0" xfId="17" applyFont="1" applyAlignment="1">
      <alignment/>
    </xf>
    <xf numFmtId="172" fontId="7" fillId="0" borderId="0" xfId="17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29.57421875" style="0" customWidth="1"/>
    <col min="3" max="3" width="10.57421875" style="0" customWidth="1"/>
    <col min="4" max="4" width="9.00390625" style="0" customWidth="1"/>
    <col min="5" max="5" width="12.28125" style="0" customWidth="1"/>
    <col min="6" max="6" width="11.7109375" style="0" customWidth="1"/>
    <col min="7" max="7" width="17.421875" style="0" customWidth="1"/>
    <col min="8" max="8" width="1.57421875" style="0" customWidth="1"/>
    <col min="9" max="9" width="76.28125" style="0" customWidth="1"/>
  </cols>
  <sheetData>
    <row r="1" spans="1:12" ht="15.75">
      <c r="A1" s="6" t="s">
        <v>18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.75">
      <c r="A2" s="5" t="s">
        <v>56</v>
      </c>
      <c r="B2" s="5"/>
      <c r="C2" s="4"/>
      <c r="D2" s="4"/>
      <c r="E2" s="4"/>
      <c r="F2" s="4"/>
      <c r="G2" s="7" t="s">
        <v>45</v>
      </c>
      <c r="H2" s="4"/>
      <c r="I2" s="4"/>
      <c r="J2" s="4"/>
      <c r="K2" s="4"/>
      <c r="L2" s="4"/>
    </row>
    <row r="3" spans="1:12" ht="15.75">
      <c r="A3" s="5"/>
      <c r="B3" s="5"/>
      <c r="C3" s="4"/>
      <c r="D3" s="4"/>
      <c r="E3" s="4"/>
      <c r="F3" s="4"/>
      <c r="G3" s="7" t="s">
        <v>43</v>
      </c>
      <c r="H3" s="4"/>
      <c r="I3" s="4"/>
      <c r="J3" s="4"/>
      <c r="K3" s="4"/>
      <c r="L3" s="4"/>
    </row>
    <row r="4" spans="2:12" ht="15.75">
      <c r="B4" s="5"/>
      <c r="C4" s="4"/>
      <c r="D4" s="4"/>
      <c r="E4" s="4"/>
      <c r="F4" s="12" t="s">
        <v>39</v>
      </c>
      <c r="G4" s="14">
        <v>0.04</v>
      </c>
      <c r="H4" s="4"/>
      <c r="I4" s="4"/>
      <c r="J4" s="4"/>
      <c r="K4" s="4"/>
      <c r="L4" s="4"/>
    </row>
    <row r="5" spans="2:12" ht="15.75">
      <c r="B5" s="7" t="s">
        <v>22</v>
      </c>
      <c r="C5" s="7" t="s">
        <v>0</v>
      </c>
      <c r="D5" s="7" t="s">
        <v>28</v>
      </c>
      <c r="E5" s="7" t="s">
        <v>21</v>
      </c>
      <c r="F5" s="4">
        <v>1999</v>
      </c>
      <c r="G5" s="7" t="s">
        <v>44</v>
      </c>
      <c r="H5" s="4"/>
      <c r="I5" s="4" t="s">
        <v>46</v>
      </c>
      <c r="J5" s="4"/>
      <c r="K5" s="4"/>
      <c r="L5" s="4"/>
    </row>
    <row r="6" spans="1:12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>
      <c r="A7" s="3" t="s">
        <v>16</v>
      </c>
      <c r="B7" s="3"/>
      <c r="C7" s="4"/>
      <c r="D7" s="4"/>
      <c r="E7" s="4"/>
      <c r="F7" s="9"/>
      <c r="G7" s="9"/>
      <c r="H7" s="4"/>
      <c r="I7" s="4"/>
      <c r="J7" s="4"/>
      <c r="K7" s="4"/>
      <c r="L7" s="4"/>
    </row>
    <row r="8" spans="1:12" ht="15.75">
      <c r="A8" s="1" t="s">
        <v>9</v>
      </c>
      <c r="B8" s="1" t="s">
        <v>55</v>
      </c>
      <c r="C8" s="8">
        <v>3.6</v>
      </c>
      <c r="D8" s="9">
        <v>0</v>
      </c>
      <c r="E8" s="9">
        <v>0</v>
      </c>
      <c r="F8" s="9">
        <v>813</v>
      </c>
      <c r="G8" s="15">
        <f aca="true" t="shared" si="0" ref="G8:G14">F8*1000*G$4</f>
        <v>32520</v>
      </c>
      <c r="H8" s="4"/>
      <c r="I8" s="4" t="s">
        <v>35</v>
      </c>
      <c r="J8" s="4"/>
      <c r="K8" s="4"/>
      <c r="L8" s="4"/>
    </row>
    <row r="9" spans="1:12" ht="15.75">
      <c r="A9" s="1" t="s">
        <v>11</v>
      </c>
      <c r="B9" s="1" t="s">
        <v>7</v>
      </c>
      <c r="C9" s="8">
        <v>0.875</v>
      </c>
      <c r="D9" s="9">
        <v>0</v>
      </c>
      <c r="E9" s="9">
        <v>0</v>
      </c>
      <c r="F9" s="9">
        <v>14230</v>
      </c>
      <c r="G9" s="9">
        <f t="shared" si="0"/>
        <v>569200</v>
      </c>
      <c r="H9" s="4"/>
      <c r="I9" s="4" t="s">
        <v>36</v>
      </c>
      <c r="J9" s="4"/>
      <c r="K9" s="4"/>
      <c r="L9" s="4"/>
    </row>
    <row r="10" spans="1:12" ht="15.75">
      <c r="A10" s="1" t="s">
        <v>30</v>
      </c>
      <c r="B10" s="1" t="s">
        <v>24</v>
      </c>
      <c r="C10" s="8">
        <v>27</v>
      </c>
      <c r="D10" s="9">
        <v>490</v>
      </c>
      <c r="E10" s="9">
        <v>516</v>
      </c>
      <c r="F10" s="9">
        <v>116773</v>
      </c>
      <c r="G10" s="9">
        <f t="shared" si="0"/>
        <v>4670920</v>
      </c>
      <c r="H10" s="4"/>
      <c r="I10" s="4" t="s">
        <v>35</v>
      </c>
      <c r="J10" s="4"/>
      <c r="K10" s="4"/>
      <c r="L10" s="4"/>
    </row>
    <row r="11" spans="1:12" ht="15.75">
      <c r="A11" s="1" t="s">
        <v>40</v>
      </c>
      <c r="B11" s="1" t="s">
        <v>24</v>
      </c>
      <c r="C11" s="8">
        <v>44</v>
      </c>
      <c r="D11" s="9">
        <v>1070</v>
      </c>
      <c r="E11" s="9">
        <v>384</v>
      </c>
      <c r="F11" s="9">
        <v>207691</v>
      </c>
      <c r="G11" s="9">
        <f t="shared" si="0"/>
        <v>8307640</v>
      </c>
      <c r="H11" s="4"/>
      <c r="I11" s="4" t="s">
        <v>35</v>
      </c>
      <c r="J11" s="4"/>
      <c r="K11" s="4"/>
      <c r="L11" s="4"/>
    </row>
    <row r="12" spans="1:12" ht="15.75">
      <c r="A12" s="1" t="s">
        <v>8</v>
      </c>
      <c r="B12" s="1" t="s">
        <v>24</v>
      </c>
      <c r="C12" s="8">
        <v>13.5</v>
      </c>
      <c r="D12" s="9">
        <v>0</v>
      </c>
      <c r="E12" s="9">
        <v>0</v>
      </c>
      <c r="F12" s="9">
        <v>87293</v>
      </c>
      <c r="G12" s="9">
        <f t="shared" si="0"/>
        <v>3491720</v>
      </c>
      <c r="H12" s="4"/>
      <c r="I12" s="4" t="s">
        <v>35</v>
      </c>
      <c r="J12" s="4"/>
      <c r="K12" s="4"/>
      <c r="L12" s="4"/>
    </row>
    <row r="13" spans="1:12" ht="15.75">
      <c r="A13" s="1" t="s">
        <v>10</v>
      </c>
      <c r="B13" s="1" t="s">
        <v>24</v>
      </c>
      <c r="C13" s="8">
        <v>1.5</v>
      </c>
      <c r="D13" s="9">
        <v>0</v>
      </c>
      <c r="E13" s="9">
        <v>0</v>
      </c>
      <c r="F13" s="9">
        <v>4758</v>
      </c>
      <c r="G13" s="9">
        <f t="shared" si="0"/>
        <v>190320</v>
      </c>
      <c r="H13" s="4"/>
      <c r="I13" s="4" t="s">
        <v>36</v>
      </c>
      <c r="J13" s="4"/>
      <c r="K13" s="4"/>
      <c r="L13" s="4"/>
    </row>
    <row r="14" spans="1:12" ht="15.75">
      <c r="A14" s="1" t="s">
        <v>12</v>
      </c>
      <c r="B14" s="1" t="s">
        <v>24</v>
      </c>
      <c r="C14" s="10">
        <v>0.3</v>
      </c>
      <c r="D14" s="9">
        <v>0</v>
      </c>
      <c r="E14" s="9">
        <v>0</v>
      </c>
      <c r="F14" s="13">
        <v>7125</v>
      </c>
      <c r="G14" s="13">
        <f t="shared" si="0"/>
        <v>285000</v>
      </c>
      <c r="H14" s="4"/>
      <c r="I14" s="4" t="s">
        <v>36</v>
      </c>
      <c r="J14" s="4"/>
      <c r="K14" s="4"/>
      <c r="L14" s="4"/>
    </row>
    <row r="15" spans="1:12" ht="15.75">
      <c r="A15" s="1"/>
      <c r="B15" s="1"/>
      <c r="C15" s="8">
        <f>SUM(C8:C14)</f>
        <v>90.77499999999999</v>
      </c>
      <c r="D15" s="9"/>
      <c r="E15" s="9"/>
      <c r="F15" s="9">
        <f>SUM(F8:F14)</f>
        <v>438683</v>
      </c>
      <c r="G15" s="15">
        <f>SUM(G8:G14)</f>
        <v>17547320</v>
      </c>
      <c r="H15" s="4"/>
      <c r="I15" s="4" t="s">
        <v>41</v>
      </c>
      <c r="J15" s="4"/>
      <c r="K15" s="4"/>
      <c r="L15" s="4"/>
    </row>
    <row r="16" spans="1:12" ht="15.75">
      <c r="A16" s="2" t="s">
        <v>17</v>
      </c>
      <c r="B16" s="2"/>
      <c r="C16" s="8"/>
      <c r="D16" s="9"/>
      <c r="E16" s="9"/>
      <c r="F16" s="9"/>
      <c r="G16" s="9"/>
      <c r="H16" s="4"/>
      <c r="I16" s="4"/>
      <c r="J16" s="4"/>
      <c r="K16" s="4"/>
      <c r="L16" s="4"/>
    </row>
    <row r="17" spans="1:12" ht="15.75">
      <c r="A17" s="1" t="s">
        <v>5</v>
      </c>
      <c r="B17" s="1" t="s">
        <v>33</v>
      </c>
      <c r="C17" s="8">
        <v>7</v>
      </c>
      <c r="D17" s="9">
        <v>750</v>
      </c>
      <c r="E17" s="9">
        <v>121</v>
      </c>
      <c r="F17" s="9">
        <v>36399</v>
      </c>
      <c r="G17" s="15">
        <f aca="true" t="shared" si="1" ref="G17:G28">F17*1000*G$4</f>
        <v>1455960</v>
      </c>
      <c r="H17" s="4"/>
      <c r="I17" s="4" t="s">
        <v>37</v>
      </c>
      <c r="J17" s="4"/>
      <c r="K17" s="4"/>
      <c r="L17" s="4"/>
    </row>
    <row r="18" spans="1:12" ht="15.75">
      <c r="A18" s="1" t="s">
        <v>6</v>
      </c>
      <c r="B18" s="1" t="s">
        <v>34</v>
      </c>
      <c r="C18" s="8">
        <v>4.4</v>
      </c>
      <c r="D18" s="9">
        <v>200</v>
      </c>
      <c r="E18" s="9">
        <v>254</v>
      </c>
      <c r="F18" s="9">
        <v>14980</v>
      </c>
      <c r="G18" s="9">
        <f t="shared" si="1"/>
        <v>599200</v>
      </c>
      <c r="H18" s="4"/>
      <c r="I18" s="4" t="s">
        <v>37</v>
      </c>
      <c r="J18" s="4"/>
      <c r="K18" s="4"/>
      <c r="L18" s="4"/>
    </row>
    <row r="19" spans="1:12" ht="15.75">
      <c r="A19" s="1" t="s">
        <v>38</v>
      </c>
      <c r="B19" s="1" t="s">
        <v>54</v>
      </c>
      <c r="C19" s="8">
        <v>5.8</v>
      </c>
      <c r="D19" s="9">
        <v>0</v>
      </c>
      <c r="E19" s="9">
        <v>256</v>
      </c>
      <c r="F19" s="9">
        <v>43842</v>
      </c>
      <c r="G19" s="9">
        <f t="shared" si="1"/>
        <v>1753680</v>
      </c>
      <c r="H19" s="4"/>
      <c r="I19" s="4" t="s">
        <v>37</v>
      </c>
      <c r="J19" s="4"/>
      <c r="K19" s="4"/>
      <c r="L19" s="4"/>
    </row>
    <row r="20" spans="1:12" ht="15.75">
      <c r="A20" s="1" t="s">
        <v>7</v>
      </c>
      <c r="B20" s="1" t="s">
        <v>7</v>
      </c>
      <c r="C20" s="8">
        <v>5.7</v>
      </c>
      <c r="D20" s="9">
        <v>110</v>
      </c>
      <c r="E20" s="9">
        <v>612</v>
      </c>
      <c r="F20" s="9">
        <v>20065</v>
      </c>
      <c r="G20" s="9">
        <f t="shared" si="1"/>
        <v>802600</v>
      </c>
      <c r="H20" s="4"/>
      <c r="I20" s="4" t="s">
        <v>37</v>
      </c>
      <c r="J20" s="4"/>
      <c r="K20" s="4"/>
      <c r="L20" s="4"/>
    </row>
    <row r="21" spans="1:12" ht="15.75">
      <c r="A21" s="1" t="s">
        <v>13</v>
      </c>
      <c r="B21" s="1" t="s">
        <v>23</v>
      </c>
      <c r="C21" s="8">
        <v>54</v>
      </c>
      <c r="D21" s="9">
        <v>643</v>
      </c>
      <c r="E21" s="9">
        <v>1004</v>
      </c>
      <c r="F21" s="9">
        <v>160226</v>
      </c>
      <c r="G21" s="9">
        <f t="shared" si="1"/>
        <v>6409040</v>
      </c>
      <c r="H21" s="4"/>
      <c r="I21" s="4" t="s">
        <v>37</v>
      </c>
      <c r="J21" s="4"/>
      <c r="K21" s="4"/>
      <c r="L21" s="4"/>
    </row>
    <row r="22" spans="1:12" ht="15.75">
      <c r="A22" s="1" t="s">
        <v>14</v>
      </c>
      <c r="B22" s="1" t="s">
        <v>23</v>
      </c>
      <c r="C22" s="8">
        <v>49.5</v>
      </c>
      <c r="D22" s="9">
        <v>530</v>
      </c>
      <c r="E22" s="9">
        <v>1150</v>
      </c>
      <c r="F22" s="9">
        <v>328517</v>
      </c>
      <c r="G22" s="9">
        <f t="shared" si="1"/>
        <v>13140680</v>
      </c>
      <c r="H22" s="4"/>
      <c r="I22" s="4" t="s">
        <v>37</v>
      </c>
      <c r="J22" s="4"/>
      <c r="K22" s="4"/>
      <c r="L22" s="4"/>
    </row>
    <row r="23" spans="1:12" ht="15.75">
      <c r="A23" s="1" t="s">
        <v>31</v>
      </c>
      <c r="B23" s="1" t="s">
        <v>24</v>
      </c>
      <c r="C23" s="8">
        <v>22</v>
      </c>
      <c r="D23" s="9">
        <v>600</v>
      </c>
      <c r="E23" s="9">
        <v>507</v>
      </c>
      <c r="F23" s="9">
        <v>116391</v>
      </c>
      <c r="G23" s="9">
        <f t="shared" si="1"/>
        <v>4655640</v>
      </c>
      <c r="H23" s="4"/>
      <c r="I23" s="4" t="s">
        <v>37</v>
      </c>
      <c r="J23" s="4"/>
      <c r="K23" s="4"/>
      <c r="L23" s="4"/>
    </row>
    <row r="24" spans="1:12" ht="15.75">
      <c r="A24" s="1" t="s">
        <v>15</v>
      </c>
      <c r="B24" s="1" t="s">
        <v>25</v>
      </c>
      <c r="C24" s="8">
        <v>2</v>
      </c>
      <c r="D24" s="9">
        <v>56</v>
      </c>
      <c r="E24" s="9">
        <v>0</v>
      </c>
      <c r="F24" s="9">
        <v>4059</v>
      </c>
      <c r="G24" s="9">
        <f t="shared" si="1"/>
        <v>162360</v>
      </c>
      <c r="H24" s="4"/>
      <c r="I24" s="4" t="s">
        <v>37</v>
      </c>
      <c r="J24" s="4"/>
      <c r="K24" s="4"/>
      <c r="L24" s="4"/>
    </row>
    <row r="25" spans="1:12" ht="15.75">
      <c r="A25" s="1" t="s">
        <v>1</v>
      </c>
      <c r="B25" s="1" t="s">
        <v>26</v>
      </c>
      <c r="C25" s="8">
        <v>11</v>
      </c>
      <c r="D25" s="9">
        <v>495</v>
      </c>
      <c r="E25" s="9">
        <v>270</v>
      </c>
      <c r="F25" s="9">
        <v>64028</v>
      </c>
      <c r="G25" s="9">
        <f t="shared" si="1"/>
        <v>2561120</v>
      </c>
      <c r="H25" s="4"/>
      <c r="I25" s="4" t="s">
        <v>37</v>
      </c>
      <c r="J25" s="4"/>
      <c r="K25" s="4"/>
      <c r="L25" s="4"/>
    </row>
    <row r="26" spans="1:12" ht="15.75">
      <c r="A26" s="1" t="s">
        <v>2</v>
      </c>
      <c r="B26" s="1" t="s">
        <v>26</v>
      </c>
      <c r="C26" s="8">
        <v>14</v>
      </c>
      <c r="D26" s="9">
        <v>390</v>
      </c>
      <c r="E26" s="9">
        <v>390</v>
      </c>
      <c r="F26" s="9">
        <v>100245</v>
      </c>
      <c r="G26" s="9">
        <f t="shared" si="1"/>
        <v>4009800</v>
      </c>
      <c r="H26" s="4"/>
      <c r="I26" s="4" t="s">
        <v>37</v>
      </c>
      <c r="J26" s="4"/>
      <c r="K26" s="4"/>
      <c r="L26" s="4"/>
    </row>
    <row r="27" spans="1:12" ht="15.75">
      <c r="A27" s="1" t="s">
        <v>3</v>
      </c>
      <c r="B27" s="1" t="s">
        <v>26</v>
      </c>
      <c r="C27" s="8">
        <v>3.1</v>
      </c>
      <c r="D27" s="9">
        <v>80</v>
      </c>
      <c r="E27" s="9">
        <v>450</v>
      </c>
      <c r="F27" s="9">
        <v>0</v>
      </c>
      <c r="G27" s="9">
        <f t="shared" si="1"/>
        <v>0</v>
      </c>
      <c r="H27" s="4"/>
      <c r="I27" s="4" t="s">
        <v>37</v>
      </c>
      <c r="J27" s="4"/>
      <c r="K27" s="4"/>
      <c r="L27" s="4"/>
    </row>
    <row r="28" spans="1:12" ht="15.75">
      <c r="A28" s="1" t="s">
        <v>4</v>
      </c>
      <c r="B28" s="1" t="s">
        <v>27</v>
      </c>
      <c r="C28" s="10">
        <v>11.5</v>
      </c>
      <c r="D28" s="9">
        <v>392</v>
      </c>
      <c r="E28" s="9">
        <v>325</v>
      </c>
      <c r="F28" s="13">
        <v>37308</v>
      </c>
      <c r="G28" s="13">
        <f t="shared" si="1"/>
        <v>1492320</v>
      </c>
      <c r="H28" s="4"/>
      <c r="I28" s="4" t="s">
        <v>37</v>
      </c>
      <c r="J28" s="4"/>
      <c r="K28" s="4"/>
      <c r="L28" s="4"/>
    </row>
    <row r="29" spans="1:12" ht="15.75">
      <c r="A29" s="4"/>
      <c r="B29" s="4"/>
      <c r="C29" s="11">
        <f>SUM(C17:C28)</f>
        <v>190</v>
      </c>
      <c r="D29" s="4"/>
      <c r="E29" s="4"/>
      <c r="F29" s="9">
        <f>SUM(F17:F28)</f>
        <v>926060</v>
      </c>
      <c r="G29" s="15">
        <f>SUM(G17:G28)</f>
        <v>37042400</v>
      </c>
      <c r="H29" s="4"/>
      <c r="I29" s="4" t="s">
        <v>42</v>
      </c>
      <c r="J29" s="4"/>
      <c r="K29" s="4"/>
      <c r="L29" s="4"/>
    </row>
    <row r="30" spans="1:12" ht="15.75">
      <c r="A30" s="2" t="s">
        <v>19</v>
      </c>
      <c r="B30" s="2"/>
      <c r="C30" s="4"/>
      <c r="D30" s="4"/>
      <c r="E30" s="4"/>
      <c r="F30" s="9"/>
      <c r="G30" s="9"/>
      <c r="H30" s="4"/>
      <c r="I30" s="4"/>
      <c r="J30" s="4"/>
      <c r="K30" s="4"/>
      <c r="L30" s="4"/>
    </row>
    <row r="31" spans="1:12" ht="15.75">
      <c r="A31" s="1" t="s">
        <v>20</v>
      </c>
      <c r="B31" s="1" t="s">
        <v>29</v>
      </c>
      <c r="C31" s="8">
        <v>7</v>
      </c>
      <c r="D31" s="9">
        <v>0</v>
      </c>
      <c r="E31" s="9">
        <v>0</v>
      </c>
      <c r="F31" s="9">
        <v>35794</v>
      </c>
      <c r="G31" s="9">
        <f>F31*1000*G$4</f>
        <v>1431760</v>
      </c>
      <c r="H31" s="4"/>
      <c r="I31" s="4" t="s">
        <v>32</v>
      </c>
      <c r="J31" s="4"/>
      <c r="K31" s="4"/>
      <c r="L31" s="4"/>
    </row>
    <row r="32" spans="1:12" ht="15.75">
      <c r="A32" s="4"/>
      <c r="B32" s="4"/>
      <c r="C32" s="8"/>
      <c r="D32" s="4"/>
      <c r="E32" s="4"/>
      <c r="F32" s="4"/>
      <c r="G32" s="4"/>
      <c r="H32" s="4"/>
      <c r="I32" s="4"/>
      <c r="J32" s="4"/>
      <c r="K32" s="4"/>
      <c r="L32" s="4"/>
    </row>
    <row r="33" spans="1:12" ht="15.75">
      <c r="A33" s="3" t="s">
        <v>52</v>
      </c>
      <c r="B33" s="4"/>
      <c r="C33" s="8"/>
      <c r="D33" s="4"/>
      <c r="E33" s="4"/>
      <c r="F33" s="4"/>
      <c r="G33" s="4"/>
      <c r="H33" s="4"/>
      <c r="I33" s="4"/>
      <c r="J33" s="4"/>
      <c r="K33" s="4"/>
      <c r="L33" s="4"/>
    </row>
    <row r="34" spans="1:12" ht="15.75">
      <c r="A34" s="4" t="s">
        <v>57</v>
      </c>
      <c r="B34" s="4" t="s">
        <v>48</v>
      </c>
      <c r="C34" s="8">
        <v>12</v>
      </c>
      <c r="D34" s="9">
        <v>0</v>
      </c>
      <c r="E34" s="9">
        <v>0</v>
      </c>
      <c r="F34" s="9">
        <v>54953</v>
      </c>
      <c r="G34" s="9">
        <f>F34*1000*G$4</f>
        <v>2198120</v>
      </c>
      <c r="H34" s="4"/>
      <c r="I34" s="4"/>
      <c r="J34" s="4"/>
      <c r="K34" s="4"/>
      <c r="L34" s="4"/>
    </row>
    <row r="35" spans="1:12" ht="15.75">
      <c r="A35" s="4" t="s">
        <v>58</v>
      </c>
      <c r="B35" s="4" t="s">
        <v>49</v>
      </c>
      <c r="C35" s="8">
        <v>46.75</v>
      </c>
      <c r="D35" s="9">
        <v>0</v>
      </c>
      <c r="E35" s="9">
        <v>0</v>
      </c>
      <c r="F35" s="9">
        <v>349142</v>
      </c>
      <c r="G35" s="9">
        <f>F35*1000*G$4</f>
        <v>13965680</v>
      </c>
      <c r="H35" s="4"/>
      <c r="I35" s="4"/>
      <c r="J35" s="4"/>
      <c r="K35" s="4"/>
      <c r="L35" s="4"/>
    </row>
    <row r="36" spans="1:12" ht="15.75">
      <c r="A36" s="4" t="s">
        <v>59</v>
      </c>
      <c r="B36" s="4" t="s">
        <v>50</v>
      </c>
      <c r="C36" s="8">
        <v>315</v>
      </c>
      <c r="D36" s="9">
        <v>0</v>
      </c>
      <c r="E36" s="9">
        <v>0</v>
      </c>
      <c r="F36" s="9">
        <v>1637001</v>
      </c>
      <c r="G36" s="9">
        <f>F36*1000*G$4</f>
        <v>65480040</v>
      </c>
      <c r="H36" s="4"/>
      <c r="I36" s="4"/>
      <c r="J36" s="4"/>
      <c r="K36" s="4"/>
      <c r="L36" s="4"/>
    </row>
    <row r="37" spans="1:12" ht="15.75">
      <c r="A37" s="4" t="s">
        <v>60</v>
      </c>
      <c r="B37" s="4" t="s">
        <v>51</v>
      </c>
      <c r="C37" s="8">
        <v>190.7</v>
      </c>
      <c r="D37" s="9">
        <v>0</v>
      </c>
      <c r="E37" s="9">
        <v>0</v>
      </c>
      <c r="F37" s="9">
        <v>1212983</v>
      </c>
      <c r="G37" s="9">
        <f>F37*1000*G$4</f>
        <v>48519320</v>
      </c>
      <c r="H37" s="4"/>
      <c r="I37" s="4" t="s">
        <v>47</v>
      </c>
      <c r="J37" s="4"/>
      <c r="K37" s="4"/>
      <c r="L37" s="4"/>
    </row>
    <row r="38" spans="1:12" ht="15.75">
      <c r="A38" s="4"/>
      <c r="B38" s="4"/>
      <c r="C38" s="4"/>
      <c r="D38" s="4"/>
      <c r="E38" s="4"/>
      <c r="F38" s="9"/>
      <c r="G38" s="4"/>
      <c r="H38" s="4"/>
      <c r="I38" s="4"/>
      <c r="J38" s="4"/>
      <c r="K38" s="4"/>
      <c r="L38" s="4"/>
    </row>
    <row r="39" spans="1:12" ht="15.75">
      <c r="A39" s="5" t="s">
        <v>53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</sheetData>
  <printOptions/>
  <pageMargins left="0.75" right="0.75" top="1" bottom="1" header="0.5" footer="0.5"/>
  <pageSetup fitToHeight="1" fitToWidth="1" horizontalDpi="300" verticalDpi="300" orientation="landscape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yardas</cp:lastModifiedBy>
  <dcterms:created xsi:type="dcterms:W3CDTF">2005-02-17T21:58:22Z</dcterms:created>
  <dcterms:modified xsi:type="dcterms:W3CDTF">2005-04-11T17:46:07Z</dcterms:modified>
  <cp:category/>
  <cp:version/>
  <cp:contentType/>
  <cp:contentStatus/>
</cp:coreProperties>
</file>